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4" sheetId="1" r:id="rId1"/>
  </sheets>
  <definedNames>
    <definedName name="_xlnm.Print_Area" localSheetId="0">'2014'!$A$1:$G$127</definedName>
    <definedName name="_xlnm.Print_Titles" localSheetId="0">'2014'!$11:$12</definedName>
    <definedName name="_xlnm._FilterDatabase" localSheetId="0" hidden="1">'2014'!$A$13:$K$91</definedName>
  </definedNames>
  <calcPr fullCalcOnLoad="1"/>
</workbook>
</file>

<file path=xl/sharedStrings.xml><?xml version="1.0" encoding="utf-8"?>
<sst xmlns="http://schemas.openxmlformats.org/spreadsheetml/2006/main" count="502" uniqueCount="147">
  <si>
    <t>Приложение №4</t>
  </si>
  <si>
    <t xml:space="preserve">                                                                                                                   к решению Мигнинского Совета депутатов</t>
  </si>
  <si>
    <t xml:space="preserve">                                                                                                                                            от 30 декабря  2015 № 05-02</t>
  </si>
  <si>
    <r>
      <t xml:space="preserve">Приложение № </t>
    </r>
    <r>
      <rPr>
        <sz val="10"/>
        <rFont val="Times New Roman"/>
        <family val="1"/>
      </rPr>
      <t>9</t>
    </r>
  </si>
  <si>
    <t xml:space="preserve">к решению Мигнинского сельского Совета депутатов </t>
  </si>
  <si>
    <t>от  26  декабря 2014  года  № 59-1р</t>
  </si>
  <si>
    <t xml:space="preserve">.                    </t>
  </si>
  <si>
    <t xml:space="preserve">Ведомственная структура расходов Мигнинского бюджета </t>
  </si>
  <si>
    <t>на 2015 год</t>
  </si>
  <si>
    <t>№ строки</t>
  </si>
  <si>
    <t>Наименование показателя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</si>
  <si>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</si>
  <si>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</si>
  <si>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</si>
  <si>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</si>
  <si>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Сумма на год</t>
  </si>
  <si>
    <t>Администрация Мигнинского сельсовета</t>
  </si>
  <si>
    <t>016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</si>
  <si>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</si>
  <si>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</si>
  <si>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</si>
  <si>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</si>
  <si>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органов местного самоуправления</t>
  </si>
  <si>
    <t>7600000</t>
  </si>
  <si>
    <t>Функционирование администрации Мигнинского сельсовета</t>
  </si>
  <si>
    <t>7610000</t>
  </si>
  <si>
    <t xml:space="preserve">Руководство и управление в сфере установленных функций органов местного самоуправления  в рамках непрограммных расходов администрации Мигнинского сельсовета </t>
  </si>
  <si>
    <t>7618021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</si>
  <si>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</si>
  <si>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</si>
  <si>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</si>
  <si>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</si>
  <si>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</si>
  <si>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</si>
  <si>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Мигнинского сельсовета</t>
  </si>
  <si>
    <t>7617514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</si>
  <si>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</si>
  <si>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</si>
  <si>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</si>
  <si>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</si>
  <si>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</si>
  <si>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</si>
  <si>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800</t>
  </si>
  <si>
    <t>Уплата налогов, сборов и иных платежей</t>
  </si>
  <si>
    <t>850</t>
  </si>
  <si>
    <t>Оплата труда работников органов местного самоуправления не относящихся к должностям муниципальной службы в рамках непрограмных расходов администрации Мигнинского сельсовета</t>
  </si>
  <si>
    <t>7618027</t>
  </si>
  <si>
    <t>Передача полномочий органов местного самоуправления Мигнинского сельсовета органам местного самоуправления МО Ермаковский район в области градостроительной деятельности в рамках не програмных расходов органов местного самоуправления</t>
  </si>
  <si>
    <t>7618029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</si>
  <si>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</si>
  <si>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</si>
  <si>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</si>
  <si>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</si>
  <si>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</t>
  </si>
  <si>
    <t>0107</t>
  </si>
  <si>
    <t>Непрограмные расходы органов местного самоуправления</t>
  </si>
  <si>
    <t>Функционирование администрации Мигнинского сельсовента</t>
  </si>
  <si>
    <t>Проведение выборов в органы местного самоуправления в рамках непрограмных расходов органов местного самоуправления</t>
  </si>
  <si>
    <t>7618777</t>
  </si>
  <si>
    <t>Специальные расходы</t>
  </si>
  <si>
    <t>880</t>
  </si>
  <si>
    <t>Резервные фонды</t>
  </si>
  <si>
    <t>0111</t>
  </si>
  <si>
    <t>Резервные фонды администрации Мигнинского сельсовета  в рамках непрограммных расходов органов местного самоуправления</t>
  </si>
  <si>
    <t>7618112</t>
  </si>
  <si>
    <t>870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</si>
  <si>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</si>
  <si>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</si>
  <si>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</si>
  <si>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</si>
  <si>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</si>
  <si>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</si>
  <si>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7615118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</si>
  <si>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</si>
  <si>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</si>
  <si>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</si>
  <si>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</si>
  <si>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 xml:space="preserve"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</t>
  </si>
  <si>
    <t>4900000</t>
  </si>
  <si>
    <t>Подпрограмма "Благоустройство территори Мигнинского сельсовета"</t>
  </si>
  <si>
    <t>4930000</t>
  </si>
  <si>
    <t>Подпрограмма "Обеспечение безопасности жизнедеятельности населения"</t>
  </si>
  <si>
    <t>4938348</t>
  </si>
  <si>
    <t>НАЦИОНАЛЬНАЯ ЭКОНОМИКА</t>
  </si>
  <si>
    <t>0400</t>
  </si>
  <si>
    <t>Дорожное хозяйство (дорожные фонды)</t>
  </si>
  <si>
    <t>0409</t>
  </si>
  <si>
    <t xml:space="preserve">Подпрограмма "Содержание автомобильных дорог местного значения </t>
  </si>
  <si>
    <t>4920000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</si>
  <si>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в рамках подпрограммы " Содержание улично - дорожной сети Мигнинского сельсовета" муниципальной программы " Обеспечение безопасноясти и комфортных условий жизнедеятельности населения Мигнинского сельсовета" на 2015-2017 годы </t>
  </si>
  <si>
    <t>4927508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</si>
  <si>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 Содержание улично - дорожной сети Мигнинского сельсовета" муниципальной программы " Обеспечение безопасности и комфортных условий жизнедеятельности населения Мигнинского сельсовета" на 2015-2017 годы</t>
  </si>
  <si>
    <t>4927594</t>
  </si>
  <si>
    <t>4957594</t>
  </si>
  <si>
    <t xml:space="preserve">Круглогодичное содержание и ремонт улично-дорожной сети  в рамках подпрограммы «Содержание улично-дорожной сети Мигнинского сельсовета» муниципальной программы Мигнинского сельсовета «Обеспечение безопасности и комфортных условий жизнедеятельности  населения Мигнинскогосельсовета» </t>
  </si>
  <si>
    <t>012</t>
  </si>
  <si>
    <t>4928342</t>
  </si>
  <si>
    <t>Софинансирование расходов на содержание автомобильных дорог общего пользования местного значения городских округов, городсеких и сельских поселений в рамках подпрограммы "Содержание улично - дорожной сети Мигнинского сельсовета" муниципальной программы  "Обеспечение безопасности и комфортных условий жизнедеятельности населнгня Мигнинского сельсовета" на 2015-2017 годы</t>
  </si>
  <si>
    <t>4929508</t>
  </si>
  <si>
    <t>Софинансирование расходов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 Содержание улично - дорожной сети Мигнинского сельсовета" муниципальной программы  "Обеспечение безопаснолсти и комфортных усдловий жизнедеятельности населения Мигнинского сельсовета" на 2015-2017 годы</t>
  </si>
  <si>
    <t>4929594</t>
  </si>
  <si>
    <t>ЖИЛИЩНО-КОММУНАЛЬНОЕ ХОЗЯЙСТВО</t>
  </si>
  <si>
    <t>0500</t>
  </si>
  <si>
    <t>Благоустройство</t>
  </si>
  <si>
    <t>0503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</si>
  <si>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</t>
  </si>
  <si>
    <t>4910000</t>
  </si>
  <si>
    <t>Реализация проектов по благоустройству территорий поселений, городских округов, по подпрограмме " Благоустройство территории Мигнинского сельсовета" муниципальной программы " Обеспечение безопасности и комфортных  условий жизнедеятельности населения Мигнинского сельсовета" на 2016-2017 годы</t>
  </si>
  <si>
    <t>4917741</t>
  </si>
  <si>
    <t xml:space="preserve">Уличное освещение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</t>
  </si>
  <si>
    <t>4918340</t>
  </si>
  <si>
    <t>Обращение с твердыми бытовыми отходами в рамках подпрограммы " Благоустройство" муниципальной программы Мигнинского сельсовета " Обеспечение безопасности и комфортных условий жизнедеятельности населения Мигнинского сельсовета на 2016-2017 годы</t>
  </si>
  <si>
    <t>4918493</t>
  </si>
  <si>
    <t>600</t>
  </si>
  <si>
    <t>Предоставление субсидии бюджетным, автономным учреждениям и иным некомерческим организациям</t>
  </si>
  <si>
    <t>630</t>
  </si>
  <si>
    <t>Софинансирование реализации проектов по благоустройству территорий поселений, городских округов, по подпрограмме " Благоустройство территории Мигнинского сельсовета" муниципальной программы " Обеспечение безопасности и комфортных условий жизнедеятельности населения Мигнинскоого сельсовета " на 2016-2017 годы</t>
  </si>
  <si>
    <t>4919741</t>
  </si>
  <si>
    <t>КУЛЬТУРА, КИНЕМАТОГРАФИЯ</t>
  </si>
  <si>
    <t>0800</t>
  </si>
  <si>
    <t>Культура</t>
  </si>
  <si>
    <t>0801</t>
  </si>
  <si>
    <t>Муниципальная программа Мигнинского сельсовета «Развитие культуры"  на 2014-2016 годы</t>
  </si>
  <si>
    <t>5000000</t>
  </si>
  <si>
    <t>Отдельные мероприятия</t>
  </si>
  <si>
    <t>5090000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</si>
  <si>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програмных расходов  " Развитие культуры" МБУ " Дом культуры"</t>
  </si>
  <si>
    <t>5091021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</si>
  <si>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</si>
  <si>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</si>
  <si>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</si>
  <si>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Государственная поддержка (грант) комплексного развития региональных и муниципальных учреждений культуры</t>
  </si>
  <si>
    <t>5095190</t>
  </si>
  <si>
    <t>Предоставление субсидий бюджетным. автономным учреждениям и иным не комерческим организациям</t>
  </si>
  <si>
    <t>субсидии бюджетным организациям</t>
  </si>
  <si>
    <t>Обеспечение деятельности (оказание услуг) подведомственных учреждений в рамках муниципальной программы Мигнинского сельсовета " Развитие культуры" на 2015-2017 годы</t>
  </si>
  <si>
    <t>5098061</t>
  </si>
  <si>
    <t>ЗДРАВОХРАНЕНИЕ</t>
  </si>
  <si>
    <t>0900</t>
  </si>
  <si>
    <t xml:space="preserve">Другие вопросы в области здравоохранения </t>
  </si>
  <si>
    <t>0909</t>
  </si>
  <si>
    <t xml:space="preserve">Муниципальная программа Мигнинского сельсовета «Обеспечение безопасности и комфортных условий жизнедеятельности населения Мигнинского сельсовета" </t>
  </si>
  <si>
    <t xml:space="preserve"> Проведение акарицидных обработок мест массового отдыха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</t>
  </si>
  <si>
    <t>4937555</t>
  </si>
  <si>
    <t xml:space="preserve">Софинасирование организации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  </t>
  </si>
  <si>
    <t>4939555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</si>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</sst>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.00"/>
    <numFmt numFmtId="168" formatCode="0.0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19" fillId="0" borderId="0" xfId="0" applyFont="1" applyFill="1" applyAlignment="1">
      <alignment/>
    </xf>
    <xf numFmtId="164" fontId="0" fillId="0" borderId="0" xfId="0" applyFill="1" applyAlignment="1">
      <alignment/>
    </xf>
    <xf numFmtId="165" fontId="20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5" fontId="21" fillId="0" borderId="0" xfId="0" applyNumberFormat="1" applyFont="1" applyFill="1" applyAlignment="1">
      <alignment horizontal="center" vertical="top" wrapText="1"/>
    </xf>
    <xf numFmtId="164" fontId="22" fillId="0" borderId="0" xfId="0" applyFont="1" applyFill="1" applyBorder="1" applyAlignment="1">
      <alignment horizontal="right" vertical="top" wrapText="1" shrinkToFit="1"/>
    </xf>
    <xf numFmtId="164" fontId="1" fillId="0" borderId="0" xfId="0" applyFont="1" applyFill="1" applyAlignment="1">
      <alignment horizontal="right" vertical="top" wrapText="1"/>
    </xf>
    <xf numFmtId="164" fontId="21" fillId="0" borderId="0" xfId="0" applyFont="1" applyFill="1" applyAlignment="1">
      <alignment horizontal="right" vertical="top" wrapText="1"/>
    </xf>
    <xf numFmtId="164" fontId="23" fillId="0" borderId="0" xfId="0" applyFont="1" applyFill="1" applyBorder="1" applyAlignment="1">
      <alignment horizontal="right" vertical="top" wrapText="1" shrinkToFit="1"/>
    </xf>
    <xf numFmtId="164" fontId="21" fillId="0" borderId="0" xfId="0" applyFont="1" applyFill="1" applyAlignment="1">
      <alignment horizontal="center" vertical="top" wrapText="1"/>
    </xf>
    <xf numFmtId="164" fontId="24" fillId="0" borderId="0" xfId="0" applyFont="1" applyFill="1" applyBorder="1" applyAlignment="1">
      <alignment horizontal="center"/>
    </xf>
    <xf numFmtId="166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167" fontId="25" fillId="0" borderId="10" xfId="0" applyNumberFormat="1" applyFont="1" applyFill="1" applyBorder="1" applyAlignment="1">
      <alignment horizontal="center" vertical="center" wrapText="1"/>
    </xf>
    <xf numFmtId="164" fontId="26" fillId="0" borderId="10" xfId="0" applyFont="1" applyFill="1" applyBorder="1" applyAlignment="1">
      <alignment horizontal="center" vertical="top" wrapText="1"/>
    </xf>
    <xf numFmtId="165" fontId="26" fillId="0" borderId="10" xfId="0" applyNumberFormat="1" applyFont="1" applyFill="1" applyBorder="1" applyAlignment="1">
      <alignment horizontal="center" vertical="top" wrapText="1"/>
    </xf>
    <xf numFmtId="164" fontId="26" fillId="0" borderId="10" xfId="0" applyFont="1" applyFill="1" applyBorder="1" applyAlignment="1">
      <alignment vertical="top" wrapText="1"/>
    </xf>
    <xf numFmtId="167" fontId="26" fillId="0" borderId="10" xfId="0" applyNumberFormat="1" applyFont="1" applyFill="1" applyBorder="1" applyAlignment="1">
      <alignment horizontal="center" vertical="top" wrapText="1"/>
    </xf>
    <xf numFmtId="168" fontId="27" fillId="0" borderId="10" xfId="0" applyNumberFormat="1" applyFont="1" applyFill="1" applyBorder="1" applyAlignment="1">
      <alignment vertical="top" wrapText="1"/>
    </xf>
    <xf numFmtId="166" fontId="25" fillId="0" borderId="10" xfId="0" applyNumberFormat="1" applyFont="1" applyFill="1" applyBorder="1" applyAlignment="1">
      <alignment horizontal="center" vertical="top"/>
    </xf>
    <xf numFmtId="164" fontId="25" fillId="0" borderId="10" xfId="0" applyNumberFormat="1" applyFont="1" applyFill="1" applyBorder="1" applyAlignment="1">
      <alignment horizontal="left" vertical="top" wrapText="1"/>
    </xf>
    <xf numFmtId="165" fontId="25" fillId="0" borderId="10" xfId="0" applyNumberFormat="1" applyFont="1" applyFill="1" applyBorder="1" applyAlignment="1">
      <alignment horizontal="center" wrapText="1"/>
    </xf>
    <xf numFmtId="167" fontId="27" fillId="0" borderId="10" xfId="0" applyNumberFormat="1" applyFont="1" applyFill="1" applyBorder="1" applyAlignment="1">
      <alignment horizontal="center" wrapText="1"/>
    </xf>
    <xf numFmtId="164" fontId="28" fillId="0" borderId="0" xfId="0" applyFont="1" applyFill="1" applyAlignment="1">
      <alignment/>
    </xf>
    <xf numFmtId="164" fontId="0" fillId="0" borderId="0" xfId="0" applyFont="1" applyFill="1" applyAlignment="1">
      <alignment/>
    </xf>
    <xf numFmtId="168" fontId="25" fillId="0" borderId="10" xfId="0" applyNumberFormat="1" applyFont="1" applyFill="1" applyBorder="1" applyAlignment="1">
      <alignment horizontal="left" vertical="top" wrapText="1"/>
    </xf>
    <xf numFmtId="165" fontId="27" fillId="0" borderId="10" xfId="0" applyNumberFormat="1" applyFont="1" applyFill="1" applyBorder="1" applyAlignment="1">
      <alignment horizontal="center"/>
    </xf>
    <xf numFmtId="167" fontId="25" fillId="0" borderId="10" xfId="0" applyNumberFormat="1" applyFont="1" applyFill="1" applyBorder="1" applyAlignment="1">
      <alignment horizontal="center" wrapText="1"/>
    </xf>
    <xf numFmtId="165" fontId="24" fillId="0" borderId="11" xfId="0" applyNumberFormat="1" applyFont="1" applyFill="1" applyBorder="1" applyAlignment="1">
      <alignment horizontal="center" wrapText="1"/>
    </xf>
    <xf numFmtId="165" fontId="24" fillId="0" borderId="0" xfId="0" applyNumberFormat="1" applyFont="1" applyFill="1" applyBorder="1" applyAlignment="1">
      <alignment horizontal="center" wrapText="1"/>
    </xf>
    <xf numFmtId="168" fontId="27" fillId="0" borderId="10" xfId="0" applyNumberFormat="1" applyFont="1" applyFill="1" applyBorder="1" applyAlignment="1">
      <alignment horizontal="left" vertical="top" wrapText="1"/>
    </xf>
    <xf numFmtId="165" fontId="27" fillId="0" borderId="10" xfId="0" applyNumberFormat="1" applyFont="1" applyFill="1" applyBorder="1" applyAlignment="1">
      <alignment horizontal="center" wrapText="1"/>
    </xf>
    <xf numFmtId="164" fontId="29" fillId="0" borderId="0" xfId="0" applyFont="1" applyFill="1" applyAlignment="1">
      <alignment/>
    </xf>
    <xf numFmtId="164" fontId="27" fillId="0" borderId="10" xfId="0" applyFont="1" applyFill="1" applyBorder="1" applyAlignment="1">
      <alignment horizontal="left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left" wrapText="1"/>
    </xf>
    <xf numFmtId="164" fontId="25" fillId="0" borderId="10" xfId="0" applyFont="1" applyFill="1" applyBorder="1" applyAlignment="1">
      <alignment wrapText="1"/>
    </xf>
    <xf numFmtId="165" fontId="30" fillId="0" borderId="10" xfId="0" applyNumberFormat="1" applyFont="1" applyFill="1" applyBorder="1" applyAlignment="1">
      <alignment horizontal="center" vertical="top" wrapText="1"/>
    </xf>
    <xf numFmtId="168" fontId="25" fillId="0" borderId="10" xfId="0" applyNumberFormat="1" applyFont="1" applyFill="1" applyBorder="1" applyAlignment="1">
      <alignment vertical="top" wrapText="1"/>
    </xf>
    <xf numFmtId="165" fontId="25" fillId="0" borderId="10" xfId="0" applyNumberFormat="1" applyFont="1" applyFill="1" applyBorder="1" applyAlignment="1">
      <alignment horizontal="center"/>
    </xf>
    <xf numFmtId="165" fontId="27" fillId="0" borderId="10" xfId="0" applyNumberFormat="1" applyFont="1" applyFill="1" applyBorder="1" applyAlignment="1">
      <alignment horizontal="center" vertical="top" wrapText="1"/>
    </xf>
    <xf numFmtId="168" fontId="25" fillId="0" borderId="10" xfId="0" applyNumberFormat="1" applyFont="1" applyFill="1" applyBorder="1" applyAlignment="1">
      <alignment horizontal="left" vertical="center" wrapText="1"/>
    </xf>
    <xf numFmtId="164" fontId="25" fillId="0" borderId="1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view="pageBreakPreview" zoomScale="87" zoomScaleSheetLayoutView="87" workbookViewId="0" topLeftCell="A1">
      <selection activeCell="B5" sqref="B5"/>
    </sheetView>
  </sheetViews>
  <sheetFormatPr defaultColWidth="9.00390625" defaultRowHeight="12.75"/>
  <cols>
    <col min="1" max="1" width="5.00390625" style="1" customWidth="1"/>
    <col min="2" max="2" width="51.625" style="1" customWidth="1"/>
    <col min="3" max="3" width="7.375" style="2" customWidth="1"/>
    <col min="4" max="4" width="7.75390625" style="2" customWidth="1"/>
    <col min="5" max="5" width="9.75390625" style="2" customWidth="1"/>
    <col min="6" max="6" width="5.375" style="2" customWidth="1"/>
    <col min="7" max="7" width="11.75390625" style="3" customWidth="1"/>
    <col min="8" max="8" width="9.125" style="4" customWidth="1"/>
    <col min="9" max="16384" width="9.125" style="5" customWidth="1"/>
  </cols>
  <sheetData>
    <row r="1" spans="5:7" ht="19.5">
      <c r="E1" s="6" t="s">
        <v>0</v>
      </c>
      <c r="F1" s="6"/>
      <c r="G1" s="6"/>
    </row>
    <row r="2" spans="2:7" ht="19.5">
      <c r="B2" s="7" t="s">
        <v>1</v>
      </c>
      <c r="C2" s="7"/>
      <c r="D2" s="7"/>
      <c r="E2" s="7"/>
      <c r="F2" s="7"/>
      <c r="G2" s="7"/>
    </row>
    <row r="3" spans="2:7" ht="19.5">
      <c r="B3" s="7" t="s">
        <v>2</v>
      </c>
      <c r="C3" s="7"/>
      <c r="D3" s="7"/>
      <c r="E3" s="7"/>
      <c r="F3" s="7"/>
      <c r="G3" s="7"/>
    </row>
    <row r="4" spans="2:7" ht="12.75" customHeight="1">
      <c r="B4" s="5"/>
      <c r="C4" s="8"/>
      <c r="D4" s="8"/>
      <c r="E4" s="9"/>
      <c r="F4" s="10"/>
      <c r="G4" s="10"/>
    </row>
    <row r="5" spans="1:7" ht="15" customHeight="1">
      <c r="A5" s="11"/>
      <c r="B5" s="11"/>
      <c r="C5" s="8"/>
      <c r="D5" s="8"/>
      <c r="E5" s="12" t="s">
        <v>3</v>
      </c>
      <c r="F5" s="12"/>
      <c r="G5" s="12"/>
    </row>
    <row r="6" spans="1:7" ht="12.75" customHeight="1">
      <c r="A6" s="11"/>
      <c r="B6" s="11"/>
      <c r="C6" s="9" t="s">
        <v>4</v>
      </c>
      <c r="D6" s="9"/>
      <c r="E6" s="9"/>
      <c r="F6" s="9"/>
      <c r="G6" s="9"/>
    </row>
    <row r="7" spans="1:7" ht="12.75" customHeight="1">
      <c r="A7" s="11"/>
      <c r="B7" s="11"/>
      <c r="C7" s="8"/>
      <c r="D7" s="9" t="s">
        <v>5</v>
      </c>
      <c r="E7" s="9"/>
      <c r="F7" s="9"/>
      <c r="G7" s="9"/>
    </row>
    <row r="8" spans="1:7" ht="19.5">
      <c r="A8" s="11"/>
      <c r="B8" s="11"/>
      <c r="C8" s="8"/>
      <c r="D8" s="8"/>
      <c r="E8" s="8"/>
      <c r="F8" s="8"/>
      <c r="G8" s="13"/>
    </row>
    <row r="9" spans="1:7" ht="19.5">
      <c r="A9" s="11" t="s">
        <v>6</v>
      </c>
      <c r="B9" s="11"/>
      <c r="C9" s="8"/>
      <c r="D9" s="8"/>
      <c r="E9" s="8"/>
      <c r="F9" s="8"/>
      <c r="G9" s="13"/>
    </row>
    <row r="10" spans="1:7" ht="82.5" customHeight="1">
      <c r="A10" s="14" t="s">
        <v>7</v>
      </c>
      <c r="B10" s="14"/>
      <c r="C10" s="14"/>
      <c r="D10" s="14"/>
      <c r="E10" s="14"/>
      <c r="F10" s="14"/>
      <c r="G10" s="14"/>
    </row>
    <row r="11" spans="1:7" ht="19.5" customHeight="1">
      <c r="A11" s="14" t="s">
        <v>8</v>
      </c>
      <c r="B11" s="14"/>
      <c r="C11" s="14"/>
      <c r="D11" s="14"/>
      <c r="E11" s="14"/>
      <c r="F11" s="14"/>
      <c r="G11" s="14"/>
    </row>
    <row r="12" spans="1:7" ht="63">
      <c r="A12" s="15" t="s">
        <v>9</v>
      </c>
      <c r="B12" s="16" t="s">
        <v>10</v>
      </c>
      <c r="C12" s="17" t="s">
        <v>11</v>
      </c>
      <c r="D12" s="17" t="s">
        <v>12</v>
      </c>
      <c r="E12" s="17" t="s">
        <v>13</v>
      </c>
      <c r="F12" s="17" t="s">
        <v>14</v>
      </c>
      <c r="G12" s="18" t="s">
        <v>15</v>
      </c>
    </row>
    <row r="13" spans="1:7" ht="19.5">
      <c r="A13" s="19"/>
      <c r="B13" s="19">
        <v>1</v>
      </c>
      <c r="C13" s="20">
        <v>2</v>
      </c>
      <c r="D13" s="20">
        <v>3</v>
      </c>
      <c r="E13" s="20">
        <v>4</v>
      </c>
      <c r="F13" s="20">
        <v>5</v>
      </c>
      <c r="G13" s="19">
        <v>6</v>
      </c>
    </row>
    <row r="14" spans="1:7" ht="19.5">
      <c r="A14" s="19">
        <v>1</v>
      </c>
      <c r="B14" s="21" t="s">
        <v>16</v>
      </c>
      <c r="C14" s="20" t="s">
        <v>17</v>
      </c>
      <c r="D14" s="20"/>
      <c r="E14" s="20"/>
      <c r="F14" s="20"/>
      <c r="G14" s="22">
        <f>G127</f>
        <v>6204.54</v>
      </c>
    </row>
    <row r="15" spans="1:7" ht="19.5">
      <c r="A15" s="19">
        <f aca="true" t="shared" si="0" ref="A15:A37">A14+1</f>
        <v>2</v>
      </c>
      <c r="B15" s="23" t="s">
        <v>18</v>
      </c>
      <c r="C15" s="20" t="s">
        <v>17</v>
      </c>
      <c r="D15" s="20" t="s">
        <v>19</v>
      </c>
      <c r="E15" s="20"/>
      <c r="F15" s="20"/>
      <c r="G15" s="22">
        <f>G16+G22+G47</f>
        <v>2163.44</v>
      </c>
    </row>
    <row r="16" spans="1:8" s="29" customFormat="1" ht="47.25">
      <c r="A16" s="24">
        <f t="shared" si="0"/>
        <v>3</v>
      </c>
      <c r="B16" s="25" t="s">
        <v>20</v>
      </c>
      <c r="C16" s="20" t="s">
        <v>17</v>
      </c>
      <c r="D16" s="26" t="s">
        <v>21</v>
      </c>
      <c r="E16" s="26"/>
      <c r="F16" s="26"/>
      <c r="G16" s="27">
        <f>G18</f>
        <v>477.13</v>
      </c>
      <c r="H16" s="28"/>
    </row>
    <row r="17" spans="1:8" s="29" customFormat="1" ht="31.5">
      <c r="A17" s="24">
        <f t="shared" si="0"/>
        <v>4</v>
      </c>
      <c r="B17" s="25" t="s">
        <v>22</v>
      </c>
      <c r="C17" s="20" t="s">
        <v>17</v>
      </c>
      <c r="D17" s="26" t="s">
        <v>21</v>
      </c>
      <c r="E17" s="26" t="s">
        <v>23</v>
      </c>
      <c r="F17" s="26"/>
      <c r="G17" s="27">
        <f aca="true" t="shared" si="1" ref="G17:G20">G18</f>
        <v>477.13</v>
      </c>
      <c r="H17" s="28"/>
    </row>
    <row r="18" spans="1:8" s="29" customFormat="1" ht="32.25" customHeight="1">
      <c r="A18" s="24">
        <f t="shared" si="0"/>
        <v>5</v>
      </c>
      <c r="B18" s="25" t="s">
        <v>24</v>
      </c>
      <c r="C18" s="20" t="s">
        <v>17</v>
      </c>
      <c r="D18" s="26" t="s">
        <v>21</v>
      </c>
      <c r="E18" s="26" t="s">
        <v>25</v>
      </c>
      <c r="F18" s="26"/>
      <c r="G18" s="27">
        <f t="shared" si="1"/>
        <v>477.13</v>
      </c>
      <c r="H18" s="28"/>
    </row>
    <row r="19" spans="1:8" s="29" customFormat="1" ht="63.75" customHeight="1">
      <c r="A19" s="24">
        <f t="shared" si="0"/>
        <v>6</v>
      </c>
      <c r="B19" s="25" t="s">
        <v>26</v>
      </c>
      <c r="C19" s="20" t="s">
        <v>17</v>
      </c>
      <c r="D19" s="26" t="s">
        <v>21</v>
      </c>
      <c r="E19" s="26" t="s">
        <v>27</v>
      </c>
      <c r="F19" s="26"/>
      <c r="G19" s="27">
        <f t="shared" si="1"/>
        <v>477.13</v>
      </c>
      <c r="H19" s="28"/>
    </row>
    <row r="20" spans="1:8" s="29" customFormat="1" ht="80.25" customHeight="1">
      <c r="A20" s="24">
        <f t="shared" si="0"/>
        <v>7</v>
      </c>
      <c r="B20" s="25" t="s">
        <v>28</v>
      </c>
      <c r="C20" s="20" t="s">
        <v>17</v>
      </c>
      <c r="D20" s="26" t="s">
        <v>21</v>
      </c>
      <c r="E20" s="26" t="s">
        <v>27</v>
      </c>
      <c r="F20" s="26" t="s">
        <v>29</v>
      </c>
      <c r="G20" s="27">
        <f t="shared" si="1"/>
        <v>477.13</v>
      </c>
      <c r="H20" s="28"/>
    </row>
    <row r="21" spans="1:8" s="29" customFormat="1" ht="32.25" customHeight="1">
      <c r="A21" s="24">
        <f t="shared" si="0"/>
        <v>8</v>
      </c>
      <c r="B21" s="30" t="s">
        <v>30</v>
      </c>
      <c r="C21" s="20" t="s">
        <v>17</v>
      </c>
      <c r="D21" s="26" t="s">
        <v>21</v>
      </c>
      <c r="E21" s="26" t="s">
        <v>27</v>
      </c>
      <c r="F21" s="26" t="s">
        <v>31</v>
      </c>
      <c r="G21" s="27">
        <v>477.13</v>
      </c>
      <c r="H21" s="28"/>
    </row>
    <row r="22" spans="1:8" s="29" customFormat="1" ht="66.75" customHeight="1">
      <c r="A22" s="24">
        <f t="shared" si="0"/>
        <v>9</v>
      </c>
      <c r="B22" s="30" t="s">
        <v>32</v>
      </c>
      <c r="C22" s="20" t="s">
        <v>17</v>
      </c>
      <c r="D22" s="26" t="s">
        <v>33</v>
      </c>
      <c r="E22" s="26"/>
      <c r="F22" s="26"/>
      <c r="G22" s="27">
        <f aca="true" t="shared" si="2" ref="G22:G23">SUM(G23)</f>
        <v>1686.3100000000002</v>
      </c>
      <c r="H22" s="28"/>
    </row>
    <row r="23" spans="1:8" s="29" customFormat="1" ht="20.25" customHeight="1">
      <c r="A23" s="24">
        <f t="shared" si="0"/>
        <v>10</v>
      </c>
      <c r="B23" s="25" t="s">
        <v>22</v>
      </c>
      <c r="C23" s="20" t="s">
        <v>17</v>
      </c>
      <c r="D23" s="26" t="s">
        <v>33</v>
      </c>
      <c r="E23" s="26" t="s">
        <v>23</v>
      </c>
      <c r="F23" s="26"/>
      <c r="G23" s="27">
        <f t="shared" si="2"/>
        <v>1686.3100000000002</v>
      </c>
      <c r="H23" s="28"/>
    </row>
    <row r="24" spans="1:8" s="29" customFormat="1" ht="30.75" customHeight="1">
      <c r="A24" s="24">
        <f t="shared" si="0"/>
        <v>11</v>
      </c>
      <c r="B24" s="25" t="s">
        <v>24</v>
      </c>
      <c r="C24" s="20" t="s">
        <v>17</v>
      </c>
      <c r="D24" s="26" t="s">
        <v>33</v>
      </c>
      <c r="E24" s="26" t="s">
        <v>25</v>
      </c>
      <c r="F24" s="26"/>
      <c r="G24" s="27">
        <f>G25+G28+G35+G38+G41</f>
        <v>1686.3100000000002</v>
      </c>
      <c r="H24" s="28"/>
    </row>
    <row r="25" spans="1:8" s="29" customFormat="1" ht="80.25" customHeight="1">
      <c r="A25" s="24">
        <f t="shared" si="0"/>
        <v>12</v>
      </c>
      <c r="B25" s="30" t="s">
        <v>34</v>
      </c>
      <c r="C25" s="31" t="s">
        <v>17</v>
      </c>
      <c r="D25" s="26" t="s">
        <v>33</v>
      </c>
      <c r="E25" s="26" t="s">
        <v>35</v>
      </c>
      <c r="F25" s="26"/>
      <c r="G25" s="32">
        <f aca="true" t="shared" si="3" ref="G25:G26">G26</f>
        <v>3.46</v>
      </c>
      <c r="H25" s="28"/>
    </row>
    <row r="26" spans="1:8" s="29" customFormat="1" ht="30.75" customHeight="1">
      <c r="A26" s="24">
        <f t="shared" si="0"/>
        <v>13</v>
      </c>
      <c r="B26" s="30" t="s">
        <v>36</v>
      </c>
      <c r="C26" s="31" t="s">
        <v>17</v>
      </c>
      <c r="D26" s="26" t="s">
        <v>33</v>
      </c>
      <c r="E26" s="26" t="s">
        <v>35</v>
      </c>
      <c r="F26" s="26" t="s">
        <v>37</v>
      </c>
      <c r="G26" s="32">
        <f t="shared" si="3"/>
        <v>3.46</v>
      </c>
      <c r="H26" s="28"/>
    </row>
    <row r="27" spans="1:8" s="29" customFormat="1" ht="30.75" customHeight="1">
      <c r="A27" s="24">
        <f t="shared" si="0"/>
        <v>14</v>
      </c>
      <c r="B27" s="30" t="s">
        <v>38</v>
      </c>
      <c r="C27" s="31" t="s">
        <v>17</v>
      </c>
      <c r="D27" s="26" t="s">
        <v>33</v>
      </c>
      <c r="E27" s="26" t="s">
        <v>35</v>
      </c>
      <c r="F27" s="26" t="s">
        <v>39</v>
      </c>
      <c r="G27" s="32">
        <v>3.46</v>
      </c>
      <c r="H27" s="28"/>
    </row>
    <row r="28" spans="1:8" s="29" customFormat="1" ht="63" customHeight="1">
      <c r="A28" s="24">
        <f t="shared" si="0"/>
        <v>15</v>
      </c>
      <c r="B28" s="25" t="s">
        <v>26</v>
      </c>
      <c r="C28" s="20" t="s">
        <v>17</v>
      </c>
      <c r="D28" s="26" t="s">
        <v>33</v>
      </c>
      <c r="E28" s="26" t="s">
        <v>27</v>
      </c>
      <c r="F28" s="26"/>
      <c r="G28" s="27">
        <f>G29+G31+G33</f>
        <v>1213.0900000000001</v>
      </c>
      <c r="H28" s="28"/>
    </row>
    <row r="29" spans="1:8" s="29" customFormat="1" ht="32.25" customHeight="1">
      <c r="A29" s="24">
        <f t="shared" si="0"/>
        <v>16</v>
      </c>
      <c r="B29" s="30" t="s">
        <v>40</v>
      </c>
      <c r="C29" s="20" t="s">
        <v>17</v>
      </c>
      <c r="D29" s="26" t="s">
        <v>33</v>
      </c>
      <c r="E29" s="26" t="s">
        <v>27</v>
      </c>
      <c r="F29" s="26" t="s">
        <v>29</v>
      </c>
      <c r="G29" s="27">
        <f>G30</f>
        <v>901.19</v>
      </c>
      <c r="H29" s="28"/>
    </row>
    <row r="30" spans="1:8" s="29" customFormat="1" ht="32.25" customHeight="1">
      <c r="A30" s="24">
        <f t="shared" si="0"/>
        <v>17</v>
      </c>
      <c r="B30" s="30" t="s">
        <v>30</v>
      </c>
      <c r="C30" s="20" t="s">
        <v>17</v>
      </c>
      <c r="D30" s="26" t="s">
        <v>33</v>
      </c>
      <c r="E30" s="26" t="s">
        <v>27</v>
      </c>
      <c r="F30" s="26" t="s">
        <v>31</v>
      </c>
      <c r="G30" s="32">
        <v>901.19</v>
      </c>
      <c r="H30" s="28"/>
    </row>
    <row r="31" spans="1:8" s="29" customFormat="1" ht="42" customHeight="1">
      <c r="A31" s="24">
        <f t="shared" si="0"/>
        <v>18</v>
      </c>
      <c r="B31" s="30" t="s">
        <v>36</v>
      </c>
      <c r="C31" s="20" t="s">
        <v>17</v>
      </c>
      <c r="D31" s="26" t="s">
        <v>33</v>
      </c>
      <c r="E31" s="26" t="s">
        <v>27</v>
      </c>
      <c r="F31" s="26" t="s">
        <v>37</v>
      </c>
      <c r="G31" s="27">
        <f>G32</f>
        <v>309.9</v>
      </c>
      <c r="H31" s="33"/>
    </row>
    <row r="32" spans="1:8" s="29" customFormat="1" ht="18" customHeight="1">
      <c r="A32" s="24">
        <f t="shared" si="0"/>
        <v>19</v>
      </c>
      <c r="B32" s="30" t="s">
        <v>38</v>
      </c>
      <c r="C32" s="20" t="s">
        <v>17</v>
      </c>
      <c r="D32" s="26" t="s">
        <v>33</v>
      </c>
      <c r="E32" s="26" t="s">
        <v>27</v>
      </c>
      <c r="F32" s="26" t="s">
        <v>39</v>
      </c>
      <c r="G32" s="32">
        <v>309.9</v>
      </c>
      <c r="H32" s="28"/>
    </row>
    <row r="33" spans="1:8" s="29" customFormat="1" ht="17.25" customHeight="1">
      <c r="A33" s="24">
        <f t="shared" si="0"/>
        <v>20</v>
      </c>
      <c r="B33" s="30" t="s">
        <v>41</v>
      </c>
      <c r="C33" s="20" t="s">
        <v>17</v>
      </c>
      <c r="D33" s="26" t="s">
        <v>33</v>
      </c>
      <c r="E33" s="26" t="s">
        <v>27</v>
      </c>
      <c r="F33" s="26" t="s">
        <v>42</v>
      </c>
      <c r="G33" s="27">
        <f>G34</f>
        <v>2</v>
      </c>
      <c r="H33" s="33"/>
    </row>
    <row r="34" spans="1:8" s="29" customFormat="1" ht="15.75" customHeight="1">
      <c r="A34" s="24">
        <f t="shared" si="0"/>
        <v>21</v>
      </c>
      <c r="B34" s="30" t="s">
        <v>43</v>
      </c>
      <c r="C34" s="20" t="s">
        <v>17</v>
      </c>
      <c r="D34" s="26" t="s">
        <v>33</v>
      </c>
      <c r="E34" s="26" t="s">
        <v>27</v>
      </c>
      <c r="F34" s="26" t="s">
        <v>44</v>
      </c>
      <c r="G34" s="32">
        <v>2</v>
      </c>
      <c r="H34" s="34"/>
    </row>
    <row r="35" spans="1:8" s="29" customFormat="1" ht="68.25" customHeight="1">
      <c r="A35" s="24">
        <f t="shared" si="0"/>
        <v>22</v>
      </c>
      <c r="B35" s="30" t="s">
        <v>45</v>
      </c>
      <c r="C35" s="20" t="s">
        <v>17</v>
      </c>
      <c r="D35" s="26" t="s">
        <v>33</v>
      </c>
      <c r="E35" s="26" t="s">
        <v>46</v>
      </c>
      <c r="F35" s="26"/>
      <c r="G35" s="27">
        <f aca="true" t="shared" si="4" ref="G35:G36">G36</f>
        <v>353.21</v>
      </c>
      <c r="H35" s="34"/>
    </row>
    <row r="36" spans="1:8" s="29" customFormat="1" ht="15.75" customHeight="1">
      <c r="A36" s="24">
        <f t="shared" si="0"/>
        <v>23</v>
      </c>
      <c r="B36" s="30" t="s">
        <v>40</v>
      </c>
      <c r="C36" s="20" t="s">
        <v>17</v>
      </c>
      <c r="D36" s="26" t="s">
        <v>33</v>
      </c>
      <c r="E36" s="26" t="s">
        <v>46</v>
      </c>
      <c r="F36" s="26" t="s">
        <v>29</v>
      </c>
      <c r="G36" s="27">
        <f t="shared" si="4"/>
        <v>353.21</v>
      </c>
      <c r="H36" s="34"/>
    </row>
    <row r="37" spans="1:8" s="29" customFormat="1" ht="31.5">
      <c r="A37" s="24">
        <f t="shared" si="0"/>
        <v>24</v>
      </c>
      <c r="B37" s="30" t="s">
        <v>30</v>
      </c>
      <c r="C37" s="20" t="s">
        <v>17</v>
      </c>
      <c r="D37" s="26" t="s">
        <v>33</v>
      </c>
      <c r="E37" s="26" t="s">
        <v>46</v>
      </c>
      <c r="F37" s="26" t="s">
        <v>31</v>
      </c>
      <c r="G37" s="32">
        <v>353.21</v>
      </c>
      <c r="H37" s="34"/>
    </row>
    <row r="38" spans="1:8" s="29" customFormat="1" ht="45.75" customHeight="1">
      <c r="A38" s="24">
        <v>24</v>
      </c>
      <c r="B38" s="30" t="s">
        <v>47</v>
      </c>
      <c r="C38" s="20" t="s">
        <v>17</v>
      </c>
      <c r="D38" s="26" t="s">
        <v>33</v>
      </c>
      <c r="E38" s="26" t="s">
        <v>48</v>
      </c>
      <c r="F38" s="26"/>
      <c r="G38" s="32">
        <f aca="true" t="shared" si="5" ref="G38:G39">G39</f>
        <v>31.05</v>
      </c>
      <c r="H38" s="34"/>
    </row>
    <row r="39" spans="1:8" s="29" customFormat="1" ht="18.75">
      <c r="A39" s="24">
        <v>25</v>
      </c>
      <c r="B39" s="30" t="s">
        <v>49</v>
      </c>
      <c r="C39" s="20" t="s">
        <v>17</v>
      </c>
      <c r="D39" s="26" t="s">
        <v>33</v>
      </c>
      <c r="E39" s="26" t="s">
        <v>48</v>
      </c>
      <c r="F39" s="26" t="s">
        <v>50</v>
      </c>
      <c r="G39" s="32">
        <f t="shared" si="5"/>
        <v>31.05</v>
      </c>
      <c r="H39" s="34"/>
    </row>
    <row r="40" spans="1:8" s="29" customFormat="1" ht="18.75">
      <c r="A40" s="24">
        <v>26</v>
      </c>
      <c r="B40" s="30" t="s">
        <v>51</v>
      </c>
      <c r="C40" s="20" t="s">
        <v>17</v>
      </c>
      <c r="D40" s="26" t="s">
        <v>33</v>
      </c>
      <c r="E40" s="26" t="s">
        <v>48</v>
      </c>
      <c r="F40" s="26" t="s">
        <v>52</v>
      </c>
      <c r="G40" s="32">
        <v>31.05</v>
      </c>
      <c r="H40" s="34"/>
    </row>
    <row r="41" spans="1:8" s="29" customFormat="1" ht="18.75">
      <c r="A41" s="24">
        <v>27</v>
      </c>
      <c r="B41" s="30" t="s">
        <v>53</v>
      </c>
      <c r="C41" s="20" t="s">
        <v>17</v>
      </c>
      <c r="D41" s="26" t="s">
        <v>54</v>
      </c>
      <c r="E41" s="26"/>
      <c r="F41" s="26"/>
      <c r="G41" s="32">
        <f aca="true" t="shared" si="6" ref="G41:G43">G42</f>
        <v>85.5</v>
      </c>
      <c r="H41" s="34"/>
    </row>
    <row r="42" spans="1:8" s="29" customFormat="1" ht="31.5">
      <c r="A42" s="24">
        <v>28</v>
      </c>
      <c r="B42" s="30" t="s">
        <v>55</v>
      </c>
      <c r="C42" s="20" t="s">
        <v>17</v>
      </c>
      <c r="D42" s="26" t="s">
        <v>54</v>
      </c>
      <c r="E42" s="26" t="s">
        <v>23</v>
      </c>
      <c r="F42" s="26"/>
      <c r="G42" s="32">
        <f t="shared" si="6"/>
        <v>85.5</v>
      </c>
      <c r="H42" s="34"/>
    </row>
    <row r="43" spans="1:8" s="29" customFormat="1" ht="31.5">
      <c r="A43" s="24">
        <v>29</v>
      </c>
      <c r="B43" s="30" t="s">
        <v>56</v>
      </c>
      <c r="C43" s="20" t="s">
        <v>17</v>
      </c>
      <c r="D43" s="26" t="s">
        <v>54</v>
      </c>
      <c r="E43" s="26" t="s">
        <v>25</v>
      </c>
      <c r="F43" s="26"/>
      <c r="G43" s="32">
        <f t="shared" si="6"/>
        <v>85.5</v>
      </c>
      <c r="H43" s="34"/>
    </row>
    <row r="44" spans="1:8" s="29" customFormat="1" ht="47.25">
      <c r="A44" s="24">
        <v>30</v>
      </c>
      <c r="B44" s="30" t="s">
        <v>57</v>
      </c>
      <c r="C44" s="20" t="s">
        <v>17</v>
      </c>
      <c r="D44" s="26" t="s">
        <v>54</v>
      </c>
      <c r="E44" s="26" t="s">
        <v>58</v>
      </c>
      <c r="F44" s="26"/>
      <c r="G44" s="32">
        <v>85.5</v>
      </c>
      <c r="H44" s="34"/>
    </row>
    <row r="45" spans="1:8" s="29" customFormat="1" ht="18.75">
      <c r="A45" s="24">
        <v>31</v>
      </c>
      <c r="B45" s="30" t="s">
        <v>41</v>
      </c>
      <c r="C45" s="20" t="s">
        <v>17</v>
      </c>
      <c r="D45" s="26" t="s">
        <v>54</v>
      </c>
      <c r="E45" s="26" t="s">
        <v>58</v>
      </c>
      <c r="F45" s="26" t="s">
        <v>42</v>
      </c>
      <c r="G45" s="32">
        <v>85.5</v>
      </c>
      <c r="H45" s="34"/>
    </row>
    <row r="46" spans="1:8" s="29" customFormat="1" ht="18.75">
      <c r="A46" s="24">
        <v>32</v>
      </c>
      <c r="B46" s="30" t="s">
        <v>59</v>
      </c>
      <c r="C46" s="20" t="s">
        <v>17</v>
      </c>
      <c r="D46" s="26" t="s">
        <v>54</v>
      </c>
      <c r="E46" s="26" t="s">
        <v>58</v>
      </c>
      <c r="F46" s="26" t="s">
        <v>60</v>
      </c>
      <c r="G46" s="32">
        <v>85.5</v>
      </c>
      <c r="H46" s="34"/>
    </row>
    <row r="47" spans="1:8" s="29" customFormat="1" ht="18.75">
      <c r="A47" s="24">
        <v>33</v>
      </c>
      <c r="B47" s="35" t="s">
        <v>61</v>
      </c>
      <c r="C47" s="20" t="s">
        <v>17</v>
      </c>
      <c r="D47" s="36" t="s">
        <v>62</v>
      </c>
      <c r="E47" s="36"/>
      <c r="F47" s="36"/>
      <c r="G47" s="27">
        <f aca="true" t="shared" si="7" ref="G47:G49">SUM(G48)</f>
        <v>0</v>
      </c>
      <c r="H47" s="34"/>
    </row>
    <row r="48" spans="1:8" s="29" customFormat="1" ht="31.5">
      <c r="A48" s="24">
        <f aca="true" t="shared" si="8" ref="A48:A70">A47+1</f>
        <v>34</v>
      </c>
      <c r="B48" s="25" t="s">
        <v>22</v>
      </c>
      <c r="C48" s="20" t="s">
        <v>17</v>
      </c>
      <c r="D48" s="26" t="s">
        <v>62</v>
      </c>
      <c r="E48" s="26" t="s">
        <v>23</v>
      </c>
      <c r="F48" s="36"/>
      <c r="G48" s="27">
        <f t="shared" si="7"/>
        <v>0</v>
      </c>
      <c r="H48" s="34"/>
    </row>
    <row r="49" spans="1:8" s="29" customFormat="1" ht="31.5">
      <c r="A49" s="24">
        <f t="shared" si="8"/>
        <v>35</v>
      </c>
      <c r="B49" s="25" t="s">
        <v>24</v>
      </c>
      <c r="C49" s="20" t="s">
        <v>17</v>
      </c>
      <c r="D49" s="26" t="s">
        <v>62</v>
      </c>
      <c r="E49" s="26" t="s">
        <v>25</v>
      </c>
      <c r="F49" s="36"/>
      <c r="G49" s="27">
        <f t="shared" si="7"/>
        <v>0</v>
      </c>
      <c r="H49" s="34"/>
    </row>
    <row r="50" spans="1:8" s="29" customFormat="1" ht="47.25">
      <c r="A50" s="24">
        <f t="shared" si="8"/>
        <v>36</v>
      </c>
      <c r="B50" s="30" t="s">
        <v>63</v>
      </c>
      <c r="C50" s="20" t="s">
        <v>17</v>
      </c>
      <c r="D50" s="26" t="s">
        <v>62</v>
      </c>
      <c r="E50" s="26" t="s">
        <v>64</v>
      </c>
      <c r="F50" s="26"/>
      <c r="G50" s="32">
        <f aca="true" t="shared" si="9" ref="G50:G51">G51</f>
        <v>0</v>
      </c>
      <c r="H50" s="34"/>
    </row>
    <row r="51" spans="1:8" s="29" customFormat="1" ht="17.25" customHeight="1">
      <c r="A51" s="24">
        <f t="shared" si="8"/>
        <v>37</v>
      </c>
      <c r="B51" s="30" t="s">
        <v>41</v>
      </c>
      <c r="C51" s="20" t="s">
        <v>17</v>
      </c>
      <c r="D51" s="26" t="s">
        <v>62</v>
      </c>
      <c r="E51" s="26" t="s">
        <v>64</v>
      </c>
      <c r="F51" s="26" t="s">
        <v>42</v>
      </c>
      <c r="G51" s="32">
        <f t="shared" si="9"/>
        <v>0</v>
      </c>
      <c r="H51" s="28"/>
    </row>
    <row r="52" spans="1:8" s="29" customFormat="1" ht="32.25" customHeight="1">
      <c r="A52" s="24">
        <f t="shared" si="8"/>
        <v>38</v>
      </c>
      <c r="B52" s="30" t="s">
        <v>36</v>
      </c>
      <c r="C52" s="20" t="s">
        <v>17</v>
      </c>
      <c r="D52" s="26" t="s">
        <v>62</v>
      </c>
      <c r="E52" s="26" t="s">
        <v>64</v>
      </c>
      <c r="F52" s="26" t="s">
        <v>65</v>
      </c>
      <c r="G52" s="32"/>
      <c r="H52" s="33"/>
    </row>
    <row r="53" spans="1:8" s="29" customFormat="1" ht="20.25" customHeight="1">
      <c r="A53" s="24">
        <f t="shared" si="8"/>
        <v>39</v>
      </c>
      <c r="B53" s="35" t="s">
        <v>66</v>
      </c>
      <c r="C53" s="20" t="s">
        <v>17</v>
      </c>
      <c r="D53" s="36" t="s">
        <v>67</v>
      </c>
      <c r="E53" s="36"/>
      <c r="F53" s="36"/>
      <c r="G53" s="27">
        <f aca="true" t="shared" si="10" ref="G53:G56">G54</f>
        <v>59.85</v>
      </c>
      <c r="H53" s="28"/>
    </row>
    <row r="54" spans="1:8" s="29" customFormat="1" ht="23.25" customHeight="1">
      <c r="A54" s="24">
        <f t="shared" si="8"/>
        <v>40</v>
      </c>
      <c r="B54" s="30" t="s">
        <v>68</v>
      </c>
      <c r="C54" s="20" t="s">
        <v>17</v>
      </c>
      <c r="D54" s="26" t="s">
        <v>69</v>
      </c>
      <c r="E54" s="26"/>
      <c r="F54" s="26"/>
      <c r="G54" s="32">
        <f t="shared" si="10"/>
        <v>59.85</v>
      </c>
      <c r="H54" s="28"/>
    </row>
    <row r="55" spans="1:8" s="29" customFormat="1" ht="30" customHeight="1">
      <c r="A55" s="24">
        <f t="shared" si="8"/>
        <v>41</v>
      </c>
      <c r="B55" s="25" t="s">
        <v>22</v>
      </c>
      <c r="C55" s="20" t="s">
        <v>17</v>
      </c>
      <c r="D55" s="26" t="s">
        <v>69</v>
      </c>
      <c r="E55" s="26" t="s">
        <v>23</v>
      </c>
      <c r="F55" s="26"/>
      <c r="G55" s="32">
        <f t="shared" si="10"/>
        <v>59.85</v>
      </c>
      <c r="H55" s="28"/>
    </row>
    <row r="56" spans="1:8" s="37" customFormat="1" ht="41.25" customHeight="1">
      <c r="A56" s="24">
        <f t="shared" si="8"/>
        <v>42</v>
      </c>
      <c r="B56" s="30" t="s">
        <v>70</v>
      </c>
      <c r="C56" s="20" t="s">
        <v>17</v>
      </c>
      <c r="D56" s="26" t="s">
        <v>69</v>
      </c>
      <c r="E56" s="26" t="s">
        <v>25</v>
      </c>
      <c r="F56" s="26"/>
      <c r="G56" s="32">
        <f t="shared" si="10"/>
        <v>59.85</v>
      </c>
      <c r="H56" s="28"/>
    </row>
    <row r="57" spans="1:8" s="29" customFormat="1" ht="51.75" customHeight="1">
      <c r="A57" s="24">
        <f t="shared" si="8"/>
        <v>43</v>
      </c>
      <c r="B57" s="30" t="s">
        <v>71</v>
      </c>
      <c r="C57" s="20" t="s">
        <v>17</v>
      </c>
      <c r="D57" s="26" t="s">
        <v>69</v>
      </c>
      <c r="E57" s="26" t="s">
        <v>72</v>
      </c>
      <c r="F57" s="26"/>
      <c r="G57" s="32">
        <v>59.85</v>
      </c>
      <c r="H57" s="28"/>
    </row>
    <row r="58" spans="1:8" s="29" customFormat="1" ht="67.5" customHeight="1">
      <c r="A58" s="24">
        <f t="shared" si="8"/>
        <v>44</v>
      </c>
      <c r="B58" s="25" t="s">
        <v>28</v>
      </c>
      <c r="C58" s="20" t="s">
        <v>17</v>
      </c>
      <c r="D58" s="26" t="s">
        <v>69</v>
      </c>
      <c r="E58" s="26" t="s">
        <v>72</v>
      </c>
      <c r="F58" s="26" t="s">
        <v>29</v>
      </c>
      <c r="G58" s="32">
        <f>G59</f>
        <v>49.99</v>
      </c>
      <c r="H58" s="28"/>
    </row>
    <row r="59" spans="1:8" s="29" customFormat="1" ht="36" customHeight="1">
      <c r="A59" s="24">
        <f t="shared" si="8"/>
        <v>45</v>
      </c>
      <c r="B59" s="30" t="s">
        <v>30</v>
      </c>
      <c r="C59" s="20" t="s">
        <v>17</v>
      </c>
      <c r="D59" s="26" t="s">
        <v>69</v>
      </c>
      <c r="E59" s="26" t="s">
        <v>72</v>
      </c>
      <c r="F59" s="26" t="s">
        <v>31</v>
      </c>
      <c r="G59" s="32">
        <v>49.99</v>
      </c>
      <c r="H59" s="28"/>
    </row>
    <row r="60" spans="1:8" s="29" customFormat="1" ht="34.5" customHeight="1">
      <c r="A60" s="24">
        <f t="shared" si="8"/>
        <v>46</v>
      </c>
      <c r="B60" s="30" t="s">
        <v>36</v>
      </c>
      <c r="C60" s="20" t="s">
        <v>17</v>
      </c>
      <c r="D60" s="26" t="s">
        <v>69</v>
      </c>
      <c r="E60" s="26" t="s">
        <v>72</v>
      </c>
      <c r="F60" s="26" t="s">
        <v>37</v>
      </c>
      <c r="G60" s="32">
        <f>G61</f>
        <v>9.86</v>
      </c>
      <c r="H60" s="28"/>
    </row>
    <row r="61" spans="1:8" s="29" customFormat="1" ht="46.5" customHeight="1">
      <c r="A61" s="24">
        <f t="shared" si="8"/>
        <v>47</v>
      </c>
      <c r="B61" s="30" t="s">
        <v>38</v>
      </c>
      <c r="C61" s="20" t="s">
        <v>17</v>
      </c>
      <c r="D61" s="26" t="s">
        <v>69</v>
      </c>
      <c r="E61" s="26" t="s">
        <v>72</v>
      </c>
      <c r="F61" s="26" t="s">
        <v>39</v>
      </c>
      <c r="G61" s="32">
        <v>9.86</v>
      </c>
      <c r="H61" s="28"/>
    </row>
    <row r="62" spans="1:8" s="29" customFormat="1" ht="36" customHeight="1">
      <c r="A62" s="24">
        <f t="shared" si="8"/>
        <v>48</v>
      </c>
      <c r="B62" s="38" t="s">
        <v>73</v>
      </c>
      <c r="C62" s="39" t="s">
        <v>17</v>
      </c>
      <c r="D62" s="40" t="s">
        <v>74</v>
      </c>
      <c r="E62" s="40"/>
      <c r="F62" s="40"/>
      <c r="G62" s="41">
        <f>G63</f>
        <v>13</v>
      </c>
      <c r="H62" s="28"/>
    </row>
    <row r="63" spans="1:8" s="29" customFormat="1" ht="24" customHeight="1">
      <c r="A63" s="24">
        <f t="shared" si="8"/>
        <v>49</v>
      </c>
      <c r="B63" s="35" t="s">
        <v>75</v>
      </c>
      <c r="C63" s="20" t="s">
        <v>17</v>
      </c>
      <c r="D63" s="36" t="s">
        <v>76</v>
      </c>
      <c r="E63" s="26"/>
      <c r="F63" s="36"/>
      <c r="G63" s="27">
        <f>SUM(G66)</f>
        <v>13</v>
      </c>
      <c r="H63" s="28"/>
    </row>
    <row r="64" spans="1:8" s="29" customFormat="1" ht="63.75" customHeight="1">
      <c r="A64" s="24">
        <f t="shared" si="8"/>
        <v>50</v>
      </c>
      <c r="B64" s="42" t="s">
        <v>77</v>
      </c>
      <c r="C64" s="20" t="s">
        <v>17</v>
      </c>
      <c r="D64" s="36" t="s">
        <v>76</v>
      </c>
      <c r="E64" s="36" t="s">
        <v>78</v>
      </c>
      <c r="F64" s="36"/>
      <c r="G64" s="27">
        <f>SUM(G66)</f>
        <v>13</v>
      </c>
      <c r="H64" s="28"/>
    </row>
    <row r="65" spans="1:8" s="29" customFormat="1" ht="33.75" customHeight="1">
      <c r="A65" s="24">
        <f t="shared" si="8"/>
        <v>51</v>
      </c>
      <c r="B65" s="43" t="s">
        <v>79</v>
      </c>
      <c r="C65" s="20" t="s">
        <v>17</v>
      </c>
      <c r="D65" s="26" t="s">
        <v>76</v>
      </c>
      <c r="E65" s="26" t="s">
        <v>80</v>
      </c>
      <c r="F65" s="36"/>
      <c r="G65" s="27">
        <v>13</v>
      </c>
      <c r="H65" s="28"/>
    </row>
    <row r="66" spans="1:8" s="29" customFormat="1" ht="32.25" customHeight="1">
      <c r="A66" s="24">
        <f t="shared" si="8"/>
        <v>52</v>
      </c>
      <c r="B66" s="42" t="s">
        <v>81</v>
      </c>
      <c r="C66" s="20" t="s">
        <v>17</v>
      </c>
      <c r="D66" s="26" t="s">
        <v>76</v>
      </c>
      <c r="E66" s="26" t="s">
        <v>82</v>
      </c>
      <c r="F66" s="26"/>
      <c r="G66" s="32">
        <f aca="true" t="shared" si="11" ref="G66:G67">G67</f>
        <v>13</v>
      </c>
      <c r="H66" s="28"/>
    </row>
    <row r="67" spans="1:8" s="29" customFormat="1" ht="32.25" customHeight="1">
      <c r="A67" s="24">
        <f t="shared" si="8"/>
        <v>53</v>
      </c>
      <c r="B67" s="30" t="s">
        <v>36</v>
      </c>
      <c r="C67" s="20" t="s">
        <v>17</v>
      </c>
      <c r="D67" s="26" t="s">
        <v>76</v>
      </c>
      <c r="E67" s="26" t="s">
        <v>82</v>
      </c>
      <c r="F67" s="26" t="s">
        <v>37</v>
      </c>
      <c r="G67" s="32">
        <f t="shared" si="11"/>
        <v>13</v>
      </c>
      <c r="H67" s="28"/>
    </row>
    <row r="68" spans="1:8" s="29" customFormat="1" ht="50.25" customHeight="1">
      <c r="A68" s="24">
        <f t="shared" si="8"/>
        <v>54</v>
      </c>
      <c r="B68" s="30" t="s">
        <v>38</v>
      </c>
      <c r="C68" s="20" t="s">
        <v>17</v>
      </c>
      <c r="D68" s="26" t="s">
        <v>76</v>
      </c>
      <c r="E68" s="26" t="s">
        <v>82</v>
      </c>
      <c r="F68" s="26" t="s">
        <v>39</v>
      </c>
      <c r="G68" s="32">
        <v>13</v>
      </c>
      <c r="H68" s="28"/>
    </row>
    <row r="69" spans="1:8" s="29" customFormat="1" ht="18" customHeight="1">
      <c r="A69" s="24">
        <f t="shared" si="8"/>
        <v>55</v>
      </c>
      <c r="B69" s="35" t="s">
        <v>83</v>
      </c>
      <c r="C69" s="20" t="s">
        <v>17</v>
      </c>
      <c r="D69" s="36" t="s">
        <v>84</v>
      </c>
      <c r="E69" s="36"/>
      <c r="F69" s="36"/>
      <c r="G69" s="27">
        <f aca="true" t="shared" si="12" ref="G69:G71">G70</f>
        <v>706.39</v>
      </c>
      <c r="H69" s="28"/>
    </row>
    <row r="70" spans="1:8" s="29" customFormat="1" ht="21" customHeight="1">
      <c r="A70" s="24">
        <f t="shared" si="8"/>
        <v>56</v>
      </c>
      <c r="B70" s="35" t="s">
        <v>85</v>
      </c>
      <c r="C70" s="20" t="s">
        <v>17</v>
      </c>
      <c r="D70" s="36" t="s">
        <v>86</v>
      </c>
      <c r="E70" s="36"/>
      <c r="F70" s="36"/>
      <c r="G70" s="27">
        <f t="shared" si="12"/>
        <v>706.39</v>
      </c>
      <c r="H70" s="28"/>
    </row>
    <row r="71" spans="1:8" s="29" customFormat="1" ht="63" customHeight="1">
      <c r="A71" s="24"/>
      <c r="B71" s="42" t="s">
        <v>77</v>
      </c>
      <c r="C71" s="20" t="s">
        <v>17</v>
      </c>
      <c r="D71" s="36" t="s">
        <v>86</v>
      </c>
      <c r="E71" s="36" t="s">
        <v>78</v>
      </c>
      <c r="F71" s="36"/>
      <c r="G71" s="27">
        <f t="shared" si="12"/>
        <v>706.39</v>
      </c>
      <c r="H71" s="28"/>
    </row>
    <row r="72" spans="1:8" s="29" customFormat="1" ht="41.25" customHeight="1">
      <c r="A72" s="24"/>
      <c r="B72" s="42" t="s">
        <v>87</v>
      </c>
      <c r="C72" s="20" t="s">
        <v>17</v>
      </c>
      <c r="D72" s="36" t="s">
        <v>86</v>
      </c>
      <c r="E72" s="36" t="s">
        <v>88</v>
      </c>
      <c r="F72" s="36"/>
      <c r="G72" s="27">
        <f>G73+G76+G79+G82+G85</f>
        <v>706.39</v>
      </c>
      <c r="H72" s="28"/>
    </row>
    <row r="73" spans="1:8" s="29" customFormat="1" ht="46.5" customHeight="1">
      <c r="A73" s="24">
        <v>49</v>
      </c>
      <c r="B73" s="30" t="s">
        <v>89</v>
      </c>
      <c r="C73" s="44" t="s">
        <v>17</v>
      </c>
      <c r="D73" s="26" t="s">
        <v>86</v>
      </c>
      <c r="E73" s="26" t="s">
        <v>90</v>
      </c>
      <c r="F73" s="26"/>
      <c r="G73" s="32">
        <v>87</v>
      </c>
      <c r="H73" s="28"/>
    </row>
    <row r="74" spans="1:8" s="29" customFormat="1" ht="21" customHeight="1">
      <c r="A74" s="24">
        <v>50</v>
      </c>
      <c r="B74" s="30" t="s">
        <v>36</v>
      </c>
      <c r="C74" s="44" t="s">
        <v>17</v>
      </c>
      <c r="D74" s="26" t="s">
        <v>86</v>
      </c>
      <c r="E74" s="26" t="s">
        <v>90</v>
      </c>
      <c r="F74" s="26" t="s">
        <v>37</v>
      </c>
      <c r="G74" s="32">
        <v>87</v>
      </c>
      <c r="H74" s="28"/>
    </row>
    <row r="75" spans="1:8" s="29" customFormat="1" ht="21" customHeight="1">
      <c r="A75" s="24">
        <v>51</v>
      </c>
      <c r="B75" s="30" t="s">
        <v>38</v>
      </c>
      <c r="C75" s="44" t="s">
        <v>17</v>
      </c>
      <c r="D75" s="26" t="s">
        <v>86</v>
      </c>
      <c r="E75" s="26" t="s">
        <v>90</v>
      </c>
      <c r="F75" s="26" t="s">
        <v>39</v>
      </c>
      <c r="G75" s="32">
        <v>87</v>
      </c>
      <c r="H75" s="28"/>
    </row>
    <row r="76" spans="1:8" s="29" customFormat="1" ht="61.5" customHeight="1">
      <c r="A76" s="24">
        <v>52</v>
      </c>
      <c r="B76" s="30" t="s">
        <v>91</v>
      </c>
      <c r="C76" s="44" t="s">
        <v>17</v>
      </c>
      <c r="D76" s="26" t="s">
        <v>86</v>
      </c>
      <c r="E76" s="26" t="s">
        <v>92</v>
      </c>
      <c r="F76" s="26"/>
      <c r="G76" s="32">
        <v>530.58</v>
      </c>
      <c r="H76" s="28"/>
    </row>
    <row r="77" spans="1:8" s="29" customFormat="1" ht="21" customHeight="1">
      <c r="A77" s="24">
        <v>53</v>
      </c>
      <c r="B77" s="30" t="s">
        <v>36</v>
      </c>
      <c r="C77" s="44" t="s">
        <v>17</v>
      </c>
      <c r="D77" s="26" t="s">
        <v>86</v>
      </c>
      <c r="E77" s="26" t="s">
        <v>93</v>
      </c>
      <c r="F77" s="26" t="s">
        <v>37</v>
      </c>
      <c r="G77" s="32">
        <v>530.58</v>
      </c>
      <c r="H77" s="28"/>
    </row>
    <row r="78" spans="1:8" s="29" customFormat="1" ht="21" customHeight="1">
      <c r="A78" s="24">
        <v>54</v>
      </c>
      <c r="B78" s="30" t="s">
        <v>38</v>
      </c>
      <c r="C78" s="44" t="s">
        <v>17</v>
      </c>
      <c r="D78" s="26" t="s">
        <v>86</v>
      </c>
      <c r="E78" s="26" t="s">
        <v>92</v>
      </c>
      <c r="F78" s="26" t="s">
        <v>39</v>
      </c>
      <c r="G78" s="32">
        <v>530.58</v>
      </c>
      <c r="H78" s="28"/>
    </row>
    <row r="79" spans="1:8" s="29" customFormat="1" ht="45.75" customHeight="1">
      <c r="A79" s="24">
        <v>55</v>
      </c>
      <c r="B79" s="45" t="s">
        <v>94</v>
      </c>
      <c r="C79" s="46" t="s">
        <v>95</v>
      </c>
      <c r="D79" s="26" t="s">
        <v>86</v>
      </c>
      <c r="E79" s="26" t="s">
        <v>96</v>
      </c>
      <c r="F79" s="36"/>
      <c r="G79" s="27">
        <f>G80</f>
        <v>72.8</v>
      </c>
      <c r="H79" s="28"/>
    </row>
    <row r="80" spans="1:8" s="29" customFormat="1" ht="17.25" customHeight="1">
      <c r="A80" s="24">
        <v>56</v>
      </c>
      <c r="B80" s="30" t="s">
        <v>36</v>
      </c>
      <c r="C80" s="20" t="s">
        <v>17</v>
      </c>
      <c r="D80" s="26" t="s">
        <v>86</v>
      </c>
      <c r="E80" s="26" t="s">
        <v>96</v>
      </c>
      <c r="F80" s="26" t="s">
        <v>37</v>
      </c>
      <c r="G80" s="32">
        <v>72.8</v>
      </c>
      <c r="H80" s="28"/>
    </row>
    <row r="81" spans="1:8" s="29" customFormat="1" ht="15.75" customHeight="1">
      <c r="A81" s="24">
        <f>A80+1</f>
        <v>57</v>
      </c>
      <c r="B81" s="30" t="s">
        <v>38</v>
      </c>
      <c r="C81" s="20" t="s">
        <v>17</v>
      </c>
      <c r="D81" s="26" t="s">
        <v>86</v>
      </c>
      <c r="E81" s="26" t="s">
        <v>96</v>
      </c>
      <c r="F81" s="26" t="s">
        <v>39</v>
      </c>
      <c r="G81" s="32">
        <v>72.8</v>
      </c>
      <c r="H81" s="28"/>
    </row>
    <row r="82" spans="1:8" s="29" customFormat="1" ht="141" customHeight="1">
      <c r="A82" s="24">
        <v>58</v>
      </c>
      <c r="B82" s="30" t="s">
        <v>97</v>
      </c>
      <c r="C82" s="20" t="s">
        <v>17</v>
      </c>
      <c r="D82" s="26" t="s">
        <v>86</v>
      </c>
      <c r="E82" s="26" t="s">
        <v>98</v>
      </c>
      <c r="F82" s="26"/>
      <c r="G82" s="32">
        <f aca="true" t="shared" si="13" ref="G82:G83">G83</f>
        <v>0.09</v>
      </c>
      <c r="H82" s="28"/>
    </row>
    <row r="83" spans="1:8" s="29" customFormat="1" ht="15.75" customHeight="1">
      <c r="A83" s="24">
        <v>59</v>
      </c>
      <c r="B83" s="30" t="s">
        <v>36</v>
      </c>
      <c r="C83" s="20" t="s">
        <v>17</v>
      </c>
      <c r="D83" s="26" t="s">
        <v>86</v>
      </c>
      <c r="E83" s="26" t="s">
        <v>98</v>
      </c>
      <c r="F83" s="26" t="s">
        <v>37</v>
      </c>
      <c r="G83" s="32">
        <f t="shared" si="13"/>
        <v>0.09</v>
      </c>
      <c r="H83" s="28"/>
    </row>
    <row r="84" spans="1:8" s="29" customFormat="1" ht="15.75" customHeight="1">
      <c r="A84" s="24">
        <v>62</v>
      </c>
      <c r="B84" s="30" t="s">
        <v>38</v>
      </c>
      <c r="C84" s="20" t="s">
        <v>17</v>
      </c>
      <c r="D84" s="26" t="s">
        <v>86</v>
      </c>
      <c r="E84" s="26" t="s">
        <v>98</v>
      </c>
      <c r="F84" s="26" t="s">
        <v>39</v>
      </c>
      <c r="G84" s="32">
        <v>0.09</v>
      </c>
      <c r="H84" s="28"/>
    </row>
    <row r="85" spans="1:8" s="29" customFormat="1" ht="48" customHeight="1">
      <c r="A85" s="24">
        <v>63</v>
      </c>
      <c r="B85" s="30" t="s">
        <v>99</v>
      </c>
      <c r="C85" s="20" t="s">
        <v>17</v>
      </c>
      <c r="D85" s="26" t="s">
        <v>86</v>
      </c>
      <c r="E85" s="26" t="s">
        <v>100</v>
      </c>
      <c r="F85" s="26"/>
      <c r="G85" s="32">
        <f aca="true" t="shared" si="14" ref="G85:G86">G86</f>
        <v>15.92</v>
      </c>
      <c r="H85" s="28"/>
    </row>
    <row r="86" spans="1:8" s="29" customFormat="1" ht="16.5" customHeight="1">
      <c r="A86" s="24">
        <v>64</v>
      </c>
      <c r="B86" s="30" t="s">
        <v>36</v>
      </c>
      <c r="C86" s="20" t="s">
        <v>17</v>
      </c>
      <c r="D86" s="26" t="s">
        <v>86</v>
      </c>
      <c r="E86" s="26" t="s">
        <v>100</v>
      </c>
      <c r="F86" s="26" t="s">
        <v>37</v>
      </c>
      <c r="G86" s="32">
        <f t="shared" si="14"/>
        <v>15.92</v>
      </c>
      <c r="H86" s="28"/>
    </row>
    <row r="87" spans="1:8" s="29" customFormat="1" ht="15.75" customHeight="1">
      <c r="A87" s="24">
        <v>65</v>
      </c>
      <c r="B87" s="30" t="s">
        <v>38</v>
      </c>
      <c r="C87" s="20" t="s">
        <v>17</v>
      </c>
      <c r="D87" s="26" t="s">
        <v>86</v>
      </c>
      <c r="E87" s="26" t="s">
        <v>100</v>
      </c>
      <c r="F87" s="26" t="s">
        <v>39</v>
      </c>
      <c r="G87" s="32">
        <v>15.92</v>
      </c>
      <c r="H87" s="28"/>
    </row>
    <row r="88" spans="1:8" s="29" customFormat="1" ht="18" customHeight="1">
      <c r="A88" s="24">
        <v>66</v>
      </c>
      <c r="B88" s="35" t="s">
        <v>101</v>
      </c>
      <c r="C88" s="20" t="s">
        <v>17</v>
      </c>
      <c r="D88" s="36" t="s">
        <v>102</v>
      </c>
      <c r="E88" s="36"/>
      <c r="F88" s="36"/>
      <c r="G88" s="27">
        <f>G89</f>
        <v>911.99</v>
      </c>
      <c r="H88" s="28"/>
    </row>
    <row r="89" spans="1:8" s="29" customFormat="1" ht="19.5" customHeight="1">
      <c r="A89" s="24">
        <f aca="true" t="shared" si="15" ref="A89:A91">A88+1</f>
        <v>67</v>
      </c>
      <c r="B89" s="23" t="s">
        <v>103</v>
      </c>
      <c r="C89" s="20" t="s">
        <v>17</v>
      </c>
      <c r="D89" s="36" t="s">
        <v>104</v>
      </c>
      <c r="E89" s="36"/>
      <c r="F89" s="36"/>
      <c r="G89" s="27">
        <f>G90+G98+G101</f>
        <v>911.99</v>
      </c>
      <c r="H89" s="28"/>
    </row>
    <row r="90" spans="1:8" s="29" customFormat="1" ht="63.75" customHeight="1">
      <c r="A90" s="24">
        <f t="shared" si="15"/>
        <v>68</v>
      </c>
      <c r="B90" s="43" t="s">
        <v>105</v>
      </c>
      <c r="C90" s="20" t="s">
        <v>17</v>
      </c>
      <c r="D90" s="26" t="s">
        <v>104</v>
      </c>
      <c r="E90" s="26" t="s">
        <v>78</v>
      </c>
      <c r="F90" s="36"/>
      <c r="G90" s="27">
        <f>G91</f>
        <v>829.5400000000001</v>
      </c>
      <c r="H90" s="28"/>
    </row>
    <row r="91" spans="1:7" ht="33">
      <c r="A91" s="24">
        <f t="shared" si="15"/>
        <v>69</v>
      </c>
      <c r="B91" s="43" t="s">
        <v>79</v>
      </c>
      <c r="C91" s="20" t="s">
        <v>17</v>
      </c>
      <c r="D91" s="26" t="s">
        <v>104</v>
      </c>
      <c r="E91" s="26" t="s">
        <v>106</v>
      </c>
      <c r="F91" s="36"/>
      <c r="G91" s="27">
        <f>G96+G92</f>
        <v>829.5400000000001</v>
      </c>
    </row>
    <row r="92" spans="1:7" ht="29.25" customHeight="1">
      <c r="A92" s="24">
        <v>70</v>
      </c>
      <c r="B92" s="43" t="s">
        <v>107</v>
      </c>
      <c r="C92" s="20" t="s">
        <v>17</v>
      </c>
      <c r="D92" s="26" t="s">
        <v>104</v>
      </c>
      <c r="E92" s="26" t="s">
        <v>108</v>
      </c>
      <c r="F92" s="36"/>
      <c r="G92" s="27">
        <v>780.2</v>
      </c>
    </row>
    <row r="93" spans="1:7" ht="31.5">
      <c r="A93" s="24">
        <v>71</v>
      </c>
      <c r="B93" s="30" t="s">
        <v>36</v>
      </c>
      <c r="C93" s="20" t="s">
        <v>17</v>
      </c>
      <c r="D93" s="26" t="s">
        <v>104</v>
      </c>
      <c r="E93" s="26" t="s">
        <v>108</v>
      </c>
      <c r="F93" s="36" t="s">
        <v>37</v>
      </c>
      <c r="G93" s="27">
        <v>780.2</v>
      </c>
    </row>
    <row r="94" spans="1:7" ht="47.25">
      <c r="A94" s="24">
        <v>72</v>
      </c>
      <c r="B94" s="30" t="s">
        <v>38</v>
      </c>
      <c r="C94" s="20" t="s">
        <v>17</v>
      </c>
      <c r="D94" s="26" t="s">
        <v>104</v>
      </c>
      <c r="E94" s="26" t="s">
        <v>108</v>
      </c>
      <c r="F94" s="36" t="s">
        <v>39</v>
      </c>
      <c r="G94" s="27">
        <v>780.2</v>
      </c>
    </row>
    <row r="95" spans="1:7" ht="38.25" customHeight="1">
      <c r="A95" s="24">
        <v>73</v>
      </c>
      <c r="B95" s="43" t="s">
        <v>109</v>
      </c>
      <c r="C95" s="20" t="s">
        <v>17</v>
      </c>
      <c r="D95" s="26" t="s">
        <v>104</v>
      </c>
      <c r="E95" s="26" t="s">
        <v>110</v>
      </c>
      <c r="F95" s="36"/>
      <c r="G95" s="27">
        <f aca="true" t="shared" si="16" ref="G95:G96">G96</f>
        <v>49.34</v>
      </c>
    </row>
    <row r="96" spans="1:7" ht="31.5">
      <c r="A96" s="24">
        <v>74</v>
      </c>
      <c r="B96" s="30" t="s">
        <v>36</v>
      </c>
      <c r="C96" s="20" t="s">
        <v>17</v>
      </c>
      <c r="D96" s="26" t="s">
        <v>104</v>
      </c>
      <c r="E96" s="26" t="s">
        <v>110</v>
      </c>
      <c r="F96" s="26" t="s">
        <v>37</v>
      </c>
      <c r="G96" s="32">
        <f t="shared" si="16"/>
        <v>49.34</v>
      </c>
    </row>
    <row r="97" spans="1:7" ht="47.25">
      <c r="A97" s="24">
        <f>A96+1</f>
        <v>75</v>
      </c>
      <c r="B97" s="30" t="s">
        <v>38</v>
      </c>
      <c r="C97" s="20" t="s">
        <v>17</v>
      </c>
      <c r="D97" s="26" t="s">
        <v>104</v>
      </c>
      <c r="E97" s="26" t="s">
        <v>110</v>
      </c>
      <c r="F97" s="26" t="s">
        <v>39</v>
      </c>
      <c r="G97" s="32">
        <v>49.34</v>
      </c>
    </row>
    <row r="98" spans="1:7" ht="95.25" customHeight="1">
      <c r="A98" s="24">
        <v>73</v>
      </c>
      <c r="B98" s="30" t="s">
        <v>111</v>
      </c>
      <c r="C98" s="20" t="s">
        <v>17</v>
      </c>
      <c r="D98" s="26" t="s">
        <v>104</v>
      </c>
      <c r="E98" s="26" t="s">
        <v>112</v>
      </c>
      <c r="F98" s="26"/>
      <c r="G98" s="32">
        <v>74.65</v>
      </c>
    </row>
    <row r="99" spans="1:7" ht="31.5">
      <c r="A99" s="24">
        <v>74</v>
      </c>
      <c r="B99" s="30" t="s">
        <v>36</v>
      </c>
      <c r="C99" s="20" t="s">
        <v>17</v>
      </c>
      <c r="D99" s="26" t="s">
        <v>104</v>
      </c>
      <c r="E99" s="26" t="s">
        <v>112</v>
      </c>
      <c r="F99" s="26" t="s">
        <v>113</v>
      </c>
      <c r="G99" s="32">
        <v>74.65</v>
      </c>
    </row>
    <row r="100" spans="1:7" ht="47.25">
      <c r="A100" s="24">
        <v>75</v>
      </c>
      <c r="B100" s="30" t="s">
        <v>114</v>
      </c>
      <c r="C100" s="20" t="s">
        <v>17</v>
      </c>
      <c r="D100" s="26" t="s">
        <v>104</v>
      </c>
      <c r="E100" s="26" t="s">
        <v>112</v>
      </c>
      <c r="F100" s="26" t="s">
        <v>115</v>
      </c>
      <c r="G100" s="32">
        <v>74.65</v>
      </c>
    </row>
    <row r="101" spans="1:7" ht="47.25" customHeight="1">
      <c r="A101" s="24">
        <v>76</v>
      </c>
      <c r="B101" s="30" t="s">
        <v>116</v>
      </c>
      <c r="C101" s="20" t="s">
        <v>17</v>
      </c>
      <c r="D101" s="26" t="s">
        <v>104</v>
      </c>
      <c r="E101" s="26" t="s">
        <v>117</v>
      </c>
      <c r="F101" s="26"/>
      <c r="G101" s="32">
        <v>7.8</v>
      </c>
    </row>
    <row r="102" spans="1:7" ht="31.5">
      <c r="A102" s="24">
        <v>77</v>
      </c>
      <c r="B102" s="30" t="s">
        <v>36</v>
      </c>
      <c r="C102" s="20" t="s">
        <v>17</v>
      </c>
      <c r="D102" s="26" t="s">
        <v>104</v>
      </c>
      <c r="E102" s="26" t="s">
        <v>117</v>
      </c>
      <c r="F102" s="26" t="s">
        <v>37</v>
      </c>
      <c r="G102" s="32">
        <v>7.8</v>
      </c>
    </row>
    <row r="103" spans="1:7" ht="47.25">
      <c r="A103" s="24">
        <v>78</v>
      </c>
      <c r="B103" s="30" t="s">
        <v>114</v>
      </c>
      <c r="C103" s="20" t="s">
        <v>17</v>
      </c>
      <c r="D103" s="26" t="s">
        <v>104</v>
      </c>
      <c r="E103" s="26" t="s">
        <v>117</v>
      </c>
      <c r="F103" s="26" t="s">
        <v>39</v>
      </c>
      <c r="G103" s="32">
        <v>7.8</v>
      </c>
    </row>
    <row r="104" spans="1:7" ht="19.5">
      <c r="A104" s="24">
        <v>79</v>
      </c>
      <c r="B104" s="35" t="s">
        <v>118</v>
      </c>
      <c r="C104" s="20" t="s">
        <v>17</v>
      </c>
      <c r="D104" s="36" t="s">
        <v>119</v>
      </c>
      <c r="E104" s="36"/>
      <c r="F104" s="36"/>
      <c r="G104" s="27">
        <f>G105+G108+G111</f>
        <v>2305.07</v>
      </c>
    </row>
    <row r="105" spans="1:7" ht="19.5">
      <c r="A105" s="24">
        <v>77</v>
      </c>
      <c r="B105" s="30" t="s">
        <v>120</v>
      </c>
      <c r="C105" s="20" t="s">
        <v>17</v>
      </c>
      <c r="D105" s="26" t="s">
        <v>121</v>
      </c>
      <c r="E105" s="26"/>
      <c r="F105" s="26"/>
      <c r="G105" s="32">
        <f aca="true" t="shared" si="17" ref="G105:G106">G106</f>
        <v>1828.27</v>
      </c>
    </row>
    <row r="106" spans="1:7" ht="48.75">
      <c r="A106" s="24">
        <f aca="true" t="shared" si="18" ref="A106:A107">A105+1</f>
        <v>78</v>
      </c>
      <c r="B106" s="42" t="s">
        <v>122</v>
      </c>
      <c r="C106" s="20" t="s">
        <v>17</v>
      </c>
      <c r="D106" s="26" t="s">
        <v>121</v>
      </c>
      <c r="E106" s="26" t="s">
        <v>123</v>
      </c>
      <c r="F106" s="26"/>
      <c r="G106" s="32">
        <f t="shared" si="17"/>
        <v>1828.27</v>
      </c>
    </row>
    <row r="107" spans="1:7" ht="19.5">
      <c r="A107" s="24">
        <f t="shared" si="18"/>
        <v>79</v>
      </c>
      <c r="B107" s="42" t="s">
        <v>124</v>
      </c>
      <c r="C107" s="20" t="s">
        <v>17</v>
      </c>
      <c r="D107" s="26" t="s">
        <v>121</v>
      </c>
      <c r="E107" s="26" t="s">
        <v>125</v>
      </c>
      <c r="F107" s="26"/>
      <c r="G107" s="32">
        <v>1828.27</v>
      </c>
    </row>
    <row r="108" spans="1:7" ht="46.5" customHeight="1">
      <c r="A108" s="24">
        <v>77</v>
      </c>
      <c r="B108" s="42" t="s">
        <v>126</v>
      </c>
      <c r="C108" s="20" t="s">
        <v>17</v>
      </c>
      <c r="D108" s="26" t="s">
        <v>121</v>
      </c>
      <c r="E108" s="26" t="s">
        <v>127</v>
      </c>
      <c r="F108" s="26"/>
      <c r="G108" s="32">
        <v>41</v>
      </c>
    </row>
    <row r="109" spans="1:7" ht="47.25">
      <c r="A109" s="24">
        <v>81</v>
      </c>
      <c r="B109" s="30" t="s">
        <v>128</v>
      </c>
      <c r="C109" s="20" t="s">
        <v>17</v>
      </c>
      <c r="D109" s="26" t="s">
        <v>121</v>
      </c>
      <c r="E109" s="26" t="s">
        <v>127</v>
      </c>
      <c r="F109" s="26" t="s">
        <v>113</v>
      </c>
      <c r="G109" s="32">
        <v>41</v>
      </c>
    </row>
    <row r="110" spans="1:7" ht="19.5">
      <c r="A110" s="24">
        <v>82</v>
      </c>
      <c r="B110" s="30" t="s">
        <v>129</v>
      </c>
      <c r="C110" s="20" t="s">
        <v>17</v>
      </c>
      <c r="D110" s="26" t="s">
        <v>121</v>
      </c>
      <c r="E110" s="26" t="s">
        <v>127</v>
      </c>
      <c r="F110" s="26" t="s">
        <v>130</v>
      </c>
      <c r="G110" s="32">
        <v>41</v>
      </c>
    </row>
    <row r="111" spans="1:7" ht="47.25">
      <c r="A111" s="24">
        <v>83</v>
      </c>
      <c r="B111" s="30" t="s">
        <v>131</v>
      </c>
      <c r="C111" s="20" t="s">
        <v>17</v>
      </c>
      <c r="D111" s="26" t="s">
        <v>121</v>
      </c>
      <c r="E111" s="26" t="s">
        <v>132</v>
      </c>
      <c r="F111" s="26"/>
      <c r="G111" s="32">
        <v>435.8</v>
      </c>
    </row>
    <row r="112" spans="1:7" ht="47.25">
      <c r="A112" s="24">
        <v>84</v>
      </c>
      <c r="B112" s="30" t="s">
        <v>133</v>
      </c>
      <c r="C112" s="20" t="s">
        <v>17</v>
      </c>
      <c r="D112" s="26" t="s">
        <v>121</v>
      </c>
      <c r="E112" s="26" t="s">
        <v>132</v>
      </c>
      <c r="F112" s="26" t="s">
        <v>113</v>
      </c>
      <c r="G112" s="32">
        <v>435.8</v>
      </c>
    </row>
    <row r="113" spans="1:7" ht="19.5">
      <c r="A113" s="24">
        <v>85</v>
      </c>
      <c r="B113" s="30" t="s">
        <v>134</v>
      </c>
      <c r="C113" s="20" t="s">
        <v>17</v>
      </c>
      <c r="D113" s="26" t="s">
        <v>121</v>
      </c>
      <c r="E113" s="26" t="s">
        <v>132</v>
      </c>
      <c r="F113" s="26" t="s">
        <v>130</v>
      </c>
      <c r="G113" s="32">
        <v>435.8</v>
      </c>
    </row>
    <row r="114" spans="1:7" ht="20.25" customHeight="1">
      <c r="A114" s="24">
        <v>86</v>
      </c>
      <c r="B114" s="42" t="s">
        <v>135</v>
      </c>
      <c r="C114" s="20" t="s">
        <v>17</v>
      </c>
      <c r="D114" s="26" t="s">
        <v>121</v>
      </c>
      <c r="E114" s="26" t="s">
        <v>136</v>
      </c>
      <c r="F114" s="26"/>
      <c r="G114" s="32">
        <f aca="true" t="shared" si="19" ref="G114:G115">G115</f>
        <v>1828.27</v>
      </c>
    </row>
    <row r="115" spans="1:7" ht="47.25">
      <c r="A115" s="24">
        <v>87</v>
      </c>
      <c r="B115" s="30" t="s">
        <v>128</v>
      </c>
      <c r="C115" s="20" t="s">
        <v>17</v>
      </c>
      <c r="D115" s="26" t="s">
        <v>121</v>
      </c>
      <c r="E115" s="26" t="s">
        <v>136</v>
      </c>
      <c r="F115" s="26" t="s">
        <v>113</v>
      </c>
      <c r="G115" s="32">
        <f t="shared" si="19"/>
        <v>1828.27</v>
      </c>
    </row>
    <row r="116" spans="1:7" ht="19.5">
      <c r="A116" s="24">
        <f aca="true" t="shared" si="20" ref="A116:A128">A115+1</f>
        <v>88</v>
      </c>
      <c r="B116" s="30" t="s">
        <v>129</v>
      </c>
      <c r="C116" s="20" t="s">
        <v>17</v>
      </c>
      <c r="D116" s="26" t="s">
        <v>121</v>
      </c>
      <c r="E116" s="26" t="s">
        <v>136</v>
      </c>
      <c r="F116" s="26" t="s">
        <v>130</v>
      </c>
      <c r="G116" s="32">
        <v>1828.27</v>
      </c>
    </row>
    <row r="117" spans="1:7" ht="19.5">
      <c r="A117" s="24">
        <f t="shared" si="20"/>
        <v>89</v>
      </c>
      <c r="B117" s="35" t="s">
        <v>137</v>
      </c>
      <c r="C117" s="47" t="s">
        <v>17</v>
      </c>
      <c r="D117" s="36" t="s">
        <v>138</v>
      </c>
      <c r="E117" s="36"/>
      <c r="F117" s="36"/>
      <c r="G117" s="27">
        <f>SUM(G121+G124)</f>
        <v>44.8</v>
      </c>
    </row>
    <row r="118" spans="1:7" ht="19.5">
      <c r="A118" s="24">
        <f t="shared" si="20"/>
        <v>90</v>
      </c>
      <c r="B118" s="48" t="s">
        <v>139</v>
      </c>
      <c r="C118" s="40" t="s">
        <v>17</v>
      </c>
      <c r="D118" s="17" t="s">
        <v>140</v>
      </c>
      <c r="E118" s="17"/>
      <c r="F118" s="17"/>
      <c r="G118" s="18">
        <f aca="true" t="shared" si="21" ref="G118:G119">G119</f>
        <v>44.8</v>
      </c>
    </row>
    <row r="119" spans="1:7" ht="64.5">
      <c r="A119" s="24">
        <f t="shared" si="20"/>
        <v>91</v>
      </c>
      <c r="B119" s="42" t="s">
        <v>141</v>
      </c>
      <c r="C119" s="31" t="s">
        <v>17</v>
      </c>
      <c r="D119" s="26" t="s">
        <v>140</v>
      </c>
      <c r="E119" s="26" t="s">
        <v>78</v>
      </c>
      <c r="F119" s="26"/>
      <c r="G119" s="32">
        <f t="shared" si="21"/>
        <v>44.8</v>
      </c>
    </row>
    <row r="120" spans="1:7" ht="39.75" customHeight="1">
      <c r="A120" s="24">
        <f t="shared" si="20"/>
        <v>92</v>
      </c>
      <c r="B120" s="42" t="s">
        <v>81</v>
      </c>
      <c r="C120" s="31" t="s">
        <v>17</v>
      </c>
      <c r="D120" s="26" t="s">
        <v>140</v>
      </c>
      <c r="E120" s="26" t="s">
        <v>80</v>
      </c>
      <c r="F120" s="36"/>
      <c r="G120" s="32">
        <f>G121+G124</f>
        <v>44.8</v>
      </c>
    </row>
    <row r="121" spans="1:7" ht="43.5" customHeight="1">
      <c r="A121" s="24">
        <f t="shared" si="20"/>
        <v>93</v>
      </c>
      <c r="B121" s="49" t="s">
        <v>142</v>
      </c>
      <c r="C121" s="40" t="s">
        <v>17</v>
      </c>
      <c r="D121" s="17" t="s">
        <v>140</v>
      </c>
      <c r="E121" s="17" t="s">
        <v>143</v>
      </c>
      <c r="F121" s="17"/>
      <c r="G121" s="18">
        <v>40</v>
      </c>
    </row>
    <row r="122" spans="1:7" ht="31.5">
      <c r="A122" s="24">
        <f t="shared" si="20"/>
        <v>94</v>
      </c>
      <c r="B122" s="48" t="s">
        <v>36</v>
      </c>
      <c r="C122" s="40" t="s">
        <v>17</v>
      </c>
      <c r="D122" s="17" t="s">
        <v>140</v>
      </c>
      <c r="E122" s="17" t="s">
        <v>143</v>
      </c>
      <c r="F122" s="17" t="s">
        <v>37</v>
      </c>
      <c r="G122" s="18">
        <v>40</v>
      </c>
    </row>
    <row r="123" spans="1:7" ht="47.25">
      <c r="A123" s="24">
        <f t="shared" si="20"/>
        <v>95</v>
      </c>
      <c r="B123" s="48" t="s">
        <v>38</v>
      </c>
      <c r="C123" s="40" t="s">
        <v>17</v>
      </c>
      <c r="D123" s="17" t="s">
        <v>140</v>
      </c>
      <c r="E123" s="17" t="s">
        <v>143</v>
      </c>
      <c r="F123" s="17" t="s">
        <v>39</v>
      </c>
      <c r="G123" s="18">
        <v>40</v>
      </c>
    </row>
    <row r="124" spans="1:7" ht="61.5" customHeight="1">
      <c r="A124" s="24">
        <f t="shared" si="20"/>
        <v>96</v>
      </c>
      <c r="B124" s="42" t="s">
        <v>144</v>
      </c>
      <c r="C124" s="40" t="s">
        <v>17</v>
      </c>
      <c r="D124" s="17" t="s">
        <v>140</v>
      </c>
      <c r="E124" s="17" t="s">
        <v>145</v>
      </c>
      <c r="F124" s="17"/>
      <c r="G124" s="18">
        <f aca="true" t="shared" si="22" ref="G124:G125">G125</f>
        <v>4.8</v>
      </c>
    </row>
    <row r="125" spans="1:7" ht="31.5">
      <c r="A125" s="24">
        <f t="shared" si="20"/>
        <v>97</v>
      </c>
      <c r="B125" s="48" t="s">
        <v>36</v>
      </c>
      <c r="C125" s="40" t="s">
        <v>17</v>
      </c>
      <c r="D125" s="17" t="s">
        <v>140</v>
      </c>
      <c r="E125" s="17" t="s">
        <v>145</v>
      </c>
      <c r="F125" s="17" t="s">
        <v>37</v>
      </c>
      <c r="G125" s="18">
        <f t="shared" si="22"/>
        <v>4.8</v>
      </c>
    </row>
    <row r="126" spans="1:7" ht="47.25">
      <c r="A126" s="24">
        <f t="shared" si="20"/>
        <v>98</v>
      </c>
      <c r="B126" s="48" t="s">
        <v>38</v>
      </c>
      <c r="C126" s="40" t="s">
        <v>17</v>
      </c>
      <c r="D126" s="17" t="s">
        <v>140</v>
      </c>
      <c r="E126" s="17" t="s">
        <v>145</v>
      </c>
      <c r="F126" s="17" t="s">
        <v>39</v>
      </c>
      <c r="G126" s="18">
        <v>4.8</v>
      </c>
    </row>
    <row r="127" spans="1:7" ht="19.5">
      <c r="A127" s="24">
        <f t="shared" si="20"/>
        <v>99</v>
      </c>
      <c r="B127" s="21" t="s">
        <v>146</v>
      </c>
      <c r="C127" s="20"/>
      <c r="D127" s="20"/>
      <c r="E127" s="20"/>
      <c r="F127" s="20"/>
      <c r="G127" s="22">
        <f>G15+G53+G62+G69+G88+G104+G117+I128</f>
        <v>6204.54</v>
      </c>
    </row>
    <row r="128" spans="1:7" ht="19.5">
      <c r="A128" s="24">
        <f t="shared" si="20"/>
        <v>100</v>
      </c>
      <c r="B128" s="50"/>
      <c r="C128" s="51"/>
      <c r="D128" s="51"/>
      <c r="E128" s="51"/>
      <c r="F128" s="51"/>
      <c r="G128" s="7">
        <f>7997.72-351.25+20.5+510.45-147.85-1620-G133-J126-205.03</f>
        <v>6204.54</v>
      </c>
    </row>
    <row r="129" spans="1:7" ht="19.5">
      <c r="A129" s="50"/>
      <c r="B129" s="50"/>
      <c r="C129" s="51"/>
      <c r="D129" s="51"/>
      <c r="E129" s="51"/>
      <c r="F129" s="51"/>
      <c r="G129" s="52">
        <f>G128-G127</f>
        <v>0</v>
      </c>
    </row>
  </sheetData>
  <sheetProtection selectLockedCells="1" selectUnlockedCells="1"/>
  <autoFilter ref="A13:K91"/>
  <mergeCells count="8">
    <mergeCell ref="E1:G1"/>
    <mergeCell ref="B2:G2"/>
    <mergeCell ref="B3:G3"/>
    <mergeCell ref="E5:G5"/>
    <mergeCell ref="C6:G6"/>
    <mergeCell ref="D7:G7"/>
    <mergeCell ref="A10:G10"/>
    <mergeCell ref="A11:G1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/>
  <cp:lastPrinted>2016-01-18T06:32:12Z</cp:lastPrinted>
  <dcterms:created xsi:type="dcterms:W3CDTF">2007-10-12T08:23:45Z</dcterms:created>
  <dcterms:modified xsi:type="dcterms:W3CDTF">2016-01-22T10:10:05Z</dcterms:modified>
  <cp:category/>
  <cp:version/>
  <cp:contentType/>
  <cp:contentStatus/>
</cp:coreProperties>
</file>